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defaultThemeVersion="202300"/>
  <mc:AlternateContent xmlns:mc="http://schemas.openxmlformats.org/markup-compatibility/2006">
    <mc:Choice Requires="x15">
      <x15ac:absPath xmlns:x15ac="http://schemas.microsoft.com/office/spreadsheetml/2010/11/ac" url="/Users/carol/IPOfI Dropbox/Ana Carolina Mazzuco/OTGA 3/BUDGET/OTGA-RP/2026/"/>
    </mc:Choice>
  </mc:AlternateContent>
  <xr:revisionPtr revIDLastSave="0" documentId="13_ncr:1_{81A240E7-64A3-0840-97C8-0603A1C7A376}" xr6:coauthVersionLast="47" xr6:coauthVersionMax="47" xr10:uidLastSave="{00000000-0000-0000-0000-000000000000}"/>
  <bookViews>
    <workbookView xWindow="-33480" yWindow="1480" windowWidth="31060" windowHeight="16840" xr2:uid="{49AFEA9D-1B2B-244A-BE53-FCC6C7AB5A76}"/>
  </bookViews>
  <sheets>
    <sheet name="OTGA-SG IV-V (IODE-28)" sheetId="1" r:id="rId1"/>
    <sheet name="Workplan linked to RP" sheetId="9"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9" l="1"/>
  <c r="L9" i="9"/>
  <c r="L8" i="9"/>
  <c r="L7" i="9"/>
  <c r="L6" i="9"/>
  <c r="L5" i="9"/>
  <c r="L4" i="9"/>
  <c r="L3" i="9"/>
  <c r="L2" i="9"/>
  <c r="K2" i="9"/>
  <c r="K3" i="9"/>
  <c r="K4" i="9"/>
  <c r="K5" i="9"/>
  <c r="K6" i="9"/>
  <c r="K7" i="9"/>
  <c r="K8" i="9"/>
  <c r="K9" i="9"/>
  <c r="H16" i="1"/>
  <c r="H15" i="1"/>
  <c r="H14" i="1"/>
  <c r="H12" i="1"/>
  <c r="H13" i="1"/>
  <c r="H11" i="1"/>
  <c r="D10" i="1"/>
  <c r="H10" i="1" s="1"/>
  <c r="H9" i="1"/>
  <c r="H18" i="1" s="1"/>
  <c r="C26" i="1"/>
  <c r="D26" i="1" l="1"/>
</calcChain>
</file>

<file path=xl/sharedStrings.xml><?xml version="1.0" encoding="utf-8"?>
<sst xmlns="http://schemas.openxmlformats.org/spreadsheetml/2006/main" count="164" uniqueCount="109">
  <si>
    <t>OTGA PROGRAMME COMPONENT: BUDGET BY OUTCOME, OUTPUT, ACTIVITY (2025-26)</t>
  </si>
  <si>
    <t xml:space="preserve"> </t>
  </si>
  <si>
    <t>Outcome, output and key activity</t>
  </si>
  <si>
    <t>Outcome 1</t>
  </si>
  <si>
    <t>Increased capacity and skills by ocean specialists to use standards and best practices tools towards achieving SDG 14.</t>
  </si>
  <si>
    <t>Output 1</t>
  </si>
  <si>
    <t>Learners empowered to apply the skills learned and influencing the implementation and the use of standards and best practices widely accepted</t>
  </si>
  <si>
    <t>Activity 1</t>
  </si>
  <si>
    <t xml:space="preserve">Organize and host training courses relevant to the Regions </t>
  </si>
  <si>
    <t>Activity 2</t>
  </si>
  <si>
    <t>Provide travel grants to facilitate attendance at training courses</t>
  </si>
  <si>
    <t>Activity 3</t>
  </si>
  <si>
    <t xml:space="preserve">Provide technical support eLearning platform </t>
  </si>
  <si>
    <t>Activity 4</t>
  </si>
  <si>
    <t>Confirm certification of the Project Office as LSP (April)</t>
  </si>
  <si>
    <t>Output 2</t>
  </si>
  <si>
    <t>Production of new knowledge and training resources</t>
  </si>
  <si>
    <t>Design and develop new or existing course content to address the capacity needs of IOC Programmes</t>
  </si>
  <si>
    <t>Update existing OTGA content to ensure it meets current OTGA course management guidelines</t>
  </si>
  <si>
    <t>Upload training resources on the OTGA e-Learning Platform</t>
  </si>
  <si>
    <t>Liaise with content providers on course design and presentation</t>
  </si>
  <si>
    <t>Output 3</t>
  </si>
  <si>
    <t>Promote a network of support and community building</t>
  </si>
  <si>
    <t>Outcome 2</t>
  </si>
  <si>
    <t>Regional and Specialized Training Centres efficiently develop and manage the training programme</t>
  </si>
  <si>
    <t>Increase capacity of Regional and Specialized Training Centres to develop and implement relevant training programmes</t>
  </si>
  <si>
    <t>Provide project governance framework through a steering group (November)</t>
  </si>
  <si>
    <t>Create and deliver online training for RTC/STC personnel</t>
  </si>
  <si>
    <t>Update and publish OTGA Guidelines and Best Practices documentation</t>
  </si>
  <si>
    <t>Increase awareness and understanding by MS on the benefits of supporting and promoting  OTGA and the network of Training Centres</t>
  </si>
  <si>
    <t xml:space="preserve">Participate in conferences, meetings to promote OTGA </t>
  </si>
  <si>
    <t>TOTAL</t>
  </si>
  <si>
    <t>Forseen expense</t>
  </si>
  <si>
    <t>Onsite training courses</t>
  </si>
  <si>
    <t>ISO audit</t>
  </si>
  <si>
    <t>Communication material</t>
  </si>
  <si>
    <t>Secretariat travel</t>
  </si>
  <si>
    <t xml:space="preserve">Organize and host on-site training courses, including providing travel grants to facilitate attendance of training </t>
  </si>
  <si>
    <t>2026 - aproved IODE-28</t>
  </si>
  <si>
    <t>Key Deliverable(s)/ Milestones</t>
  </si>
  <si>
    <t>Priority/level of ambition (high, medium, low)</t>
  </si>
  <si>
    <t>Estimated Completion Date</t>
  </si>
  <si>
    <t>Budget</t>
  </si>
  <si>
    <t>Status</t>
  </si>
  <si>
    <t>Risks</t>
  </si>
  <si>
    <t>A customized Learning Management System and a shared e-Learning Platform</t>
  </si>
  <si>
    <t>Enhanced and innovative opportunities for individual upskilling and institutional capacity development</t>
  </si>
  <si>
    <t>Objectives</t>
  </si>
  <si>
    <t>Outcomes</t>
  </si>
  <si>
    <t>Training courses and other knowledge-sharing activities planned, developed, and delivered, including the creation of learning resources and training materials, and facilitation of professional exchange</t>
  </si>
  <si>
    <t>A global network of training centres, partners, experts, and learners: empowered with knowledge, increased capacity to develop, implement, and access training programmes, and active mechanisms for collaboration and sharing of technical expertise</t>
  </si>
  <si>
    <t>Guidance on learning services procedures, standards, and best practices on knowledge-sharing and training updated, certified, and communicated.</t>
  </si>
  <si>
    <t>Priority</t>
  </si>
  <si>
    <t>e-Learning Developer/All-in support contract</t>
  </si>
  <si>
    <t>2026 - aproved IODE-28 (updated)</t>
  </si>
  <si>
    <t>Individual Consultant (subject expert)</t>
  </si>
  <si>
    <t>Individual Consultant (e-Learning officer)</t>
  </si>
  <si>
    <t>Update and publish regular CD communication through social media, newsletters and other communication, guidelines and best Practices documentation</t>
  </si>
  <si>
    <t>OTGA-SG</t>
  </si>
  <si>
    <t>Cost</t>
  </si>
  <si>
    <t>HIGH</t>
  </si>
  <si>
    <t>LOW</t>
  </si>
  <si>
    <t>MEDIUM</t>
  </si>
  <si>
    <t>Host training materials and provide technical support through a shared eLearning platform</t>
  </si>
  <si>
    <t>Core support on learning management frameworks, including update existing OTGA content to ensure it meets current OTGA course management guidelines, upload training resources on the OTGA e-Learning Platform, liaise with content providers on course design and presentation; Create and deliver online training for RTC/STC personnel</t>
  </si>
  <si>
    <t>1. Develop, in collaboration with programmes across the IOC, a comprehensive learning management system to deliver customized training for equitable capacity related to ocean research, observations and services.</t>
  </si>
  <si>
    <t>2. Create and facilitate open and free access to new knowledge, learning resources, and training opportunities to support the needs and priorities of IOC Programmes, IOC Regional Subsidiary Bodies, IOC Member States, and beyond when needed.</t>
  </si>
  <si>
    <t>Update and publish regular CD communication through social media, newsletters and other communication, including guidelines and best practices documentation</t>
  </si>
  <si>
    <t>3. Coordinate, guide, and empower a global network of centres, partners, experts, and learners, through training and community building.</t>
  </si>
  <si>
    <t>4. Promote the wide use of international standards and best practices on knowledge-sharing and training for ocean sciences.</t>
  </si>
  <si>
    <t>Provide project governance framework through a steering group</t>
  </si>
  <si>
    <t>Audit LMS and confirm certification of the Project Office as LSP</t>
  </si>
  <si>
    <t>Activities/tasks</t>
  </si>
  <si>
    <r>
      <rPr>
        <u/>
        <sz val="11"/>
        <color theme="1"/>
        <rFont val="PT Sans"/>
        <family val="2"/>
        <charset val="204"/>
      </rPr>
      <t>Outcome</t>
    </r>
    <r>
      <rPr>
        <sz val="11"/>
        <color theme="1"/>
        <rFont val="PT Sans"/>
        <family val="2"/>
        <charset val="204"/>
      </rPr>
      <t xml:space="preserve"> 1 - Increased capacity and skills by ocean specialists to use standards and best practices tools towards achieving SDG 14; </t>
    </r>
    <r>
      <rPr>
        <u/>
        <sz val="11"/>
        <color theme="1"/>
        <rFont val="PT Sans"/>
        <family val="2"/>
        <charset val="204"/>
      </rPr>
      <t>Outcome</t>
    </r>
    <r>
      <rPr>
        <sz val="11"/>
        <color theme="1"/>
        <rFont val="PT Sans"/>
        <family val="2"/>
        <charset val="204"/>
      </rPr>
      <t xml:space="preserve"> 2 - Regional and Specialized Training Centres efficiently develop and manage the training programme</t>
    </r>
  </si>
  <si>
    <t>Outputs (ToR)</t>
  </si>
  <si>
    <t>Outputs (Programme Component)</t>
  </si>
  <si>
    <t>•	Output 1 - Learners empowered to apply the skills learned and influencing the implementation and the use of standards and best practices widely accepted;
•	Output 2 - Production of new knowledge and training resources; 
•	Output 3 - Promote a network of support and community building; 
•	Output 4 - Increased capacity of Regional and Specialized Training Centres to develop and implement relevant training programmes; 
•	Output 5 - Increase awareness and understanding by MS on the benefits of supporting and promoting  OTGA and the network of Training Centres.</t>
  </si>
  <si>
    <t>cont. 31 December 2026</t>
  </si>
  <si>
    <t>Estimated Start Date</t>
  </si>
  <si>
    <t>cont. 1 January 2026</t>
  </si>
  <si>
    <t>Mid-November 2026</t>
  </si>
  <si>
    <t>tbc</t>
  </si>
  <si>
    <t>1 fully new training course developed and launched (mentioned in IOC Results framework)</t>
  </si>
  <si>
    <t>OTGA e-Learning platform active running, through all in support and mobile application</t>
  </si>
  <si>
    <t>OTGA Secretariat activities completed, including launching and maintainance of the list of training courses requested by centres (~70%)</t>
  </si>
  <si>
    <t>2 onsite training courses co-sponsored</t>
  </si>
  <si>
    <t>OTGA SG VI meeting</t>
  </si>
  <si>
    <t>2 missions of OTGA Secretariat staff (2 people)</t>
  </si>
  <si>
    <t>ISO audit and certification confirmed</t>
  </si>
  <si>
    <t>Communication materials and documentation updated and printed</t>
  </si>
  <si>
    <t>External developer - Service contract to be renewed</t>
  </si>
  <si>
    <t>Call for Individual Consultant</t>
  </si>
  <si>
    <t>Service contract - RTC/STCs</t>
  </si>
  <si>
    <t>Travel arrangements</t>
  </si>
  <si>
    <t>Service contract</t>
  </si>
  <si>
    <t>Dependencies/Adm arrangements</t>
  </si>
  <si>
    <t>not started</t>
  </si>
  <si>
    <t>pending (confirmation + payment)</t>
  </si>
  <si>
    <t>ongoing, contract to be renewed</t>
  </si>
  <si>
    <t>pending (review of requests + adm)</t>
  </si>
  <si>
    <t>ongoing, new call needs to be issued or experts consulted</t>
  </si>
  <si>
    <t>Operations will run under reduced support (low maintainance and no usual upgrades of OTGA e-Learning platform). Technical problems will need to be sorted out internally with the help of IODE IT/Arno and may take longer to be implemented or ultimetely unsolved, alternative aid solutions.</t>
  </si>
  <si>
    <t>New training course expected not delivered or delayed. In-kind support of experts may be possible, but not having a consultant can add extra demand to OTGA Secretariat</t>
  </si>
  <si>
    <t>If the consultant is not replaced partially or fully, the capacity of OTGA Secretariat to deliver trainings and maintain its LMS will be highligh impacted.</t>
  </si>
  <si>
    <t>No onsite trainings will be co-sponsored by OTGA, therefore, relying on other partners to be accomplished.</t>
  </si>
  <si>
    <t>OTGA SG VI will run online or hosted onsite through other sponsors</t>
  </si>
  <si>
    <t>OTGA Secretariat will not go on missions, impact on partnership settlements and networking is foreseen</t>
  </si>
  <si>
    <t>OTGA surveillance audit ISO 29993 will not be carried out, suspension of certification</t>
  </si>
  <si>
    <t>Printed OTGA communication materials will not be updated or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</si>
</sst>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USD]\ #,##0"/>
    <numFmt numFmtId="165" formatCode="[$USD]\ #,##0.00"/>
  </numFmts>
  <fonts count="10" x14ac:knownFonts="1">
    <font>
      <sz val="12"/>
      <color theme="1"/>
      <name val="Aptos Narrow"/>
      <family val="2"/>
      <scheme val="minor"/>
    </font>
    <font>
      <sz val="12"/>
      <color theme="1"/>
      <name val="Calibri"/>
      <family val="2"/>
    </font>
    <font>
      <b/>
      <sz val="8"/>
      <color theme="1"/>
      <name val="Calibri"/>
      <family val="2"/>
    </font>
    <font>
      <sz val="8"/>
      <color theme="1"/>
      <name val="Calibri"/>
      <family val="2"/>
    </font>
    <font>
      <sz val="8"/>
      <color rgb="FF000000"/>
      <name val="Calibri"/>
      <family val="2"/>
    </font>
    <font>
      <b/>
      <sz val="8"/>
      <color rgb="FF000000"/>
      <name val="Calibri"/>
      <family val="2"/>
    </font>
    <font>
      <sz val="11"/>
      <color theme="1"/>
      <name val="PT Sans"/>
      <family val="2"/>
      <charset val="204"/>
    </font>
    <font>
      <b/>
      <sz val="11"/>
      <color theme="1"/>
      <name val="PT Sans"/>
      <family val="2"/>
      <charset val="204"/>
    </font>
    <font>
      <u/>
      <sz val="11"/>
      <color theme="1"/>
      <name val="PT Sans"/>
      <family val="2"/>
      <charset val="204"/>
    </font>
    <font>
      <b/>
      <sz val="12"/>
      <color theme="1"/>
      <name val="Aptos Narrow"/>
      <scheme val="minor"/>
    </font>
  </fonts>
  <fills count="8">
    <fill>
      <patternFill patternType="none"/>
    </fill>
    <fill>
      <patternFill patternType="gray125"/>
    </fill>
    <fill>
      <patternFill patternType="solid">
        <fgColor rgb="FFF2F2F2"/>
        <bgColor indexed="64"/>
      </patternFill>
    </fill>
    <fill>
      <patternFill patternType="solid">
        <fgColor rgb="FFDAF2D0"/>
        <bgColor indexed="64"/>
      </patternFill>
    </fill>
    <fill>
      <patternFill patternType="solid">
        <fgColor rgb="FFDAE9F8"/>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rgb="FFFFFD78"/>
        <bgColor indexed="64"/>
      </patternFill>
    </fill>
  </fills>
  <borders count="9">
    <border>
      <left/>
      <right/>
      <top/>
      <bottom/>
      <diagonal/>
    </border>
    <border>
      <left style="medium">
        <color rgb="FFD9D9D9"/>
      </left>
      <right/>
      <top style="medium">
        <color rgb="FFD9D9D9"/>
      </top>
      <bottom/>
      <diagonal/>
    </border>
    <border>
      <left/>
      <right/>
      <top style="medium">
        <color rgb="FFD9D9D9"/>
      </top>
      <bottom/>
      <diagonal/>
    </border>
    <border>
      <left style="medium">
        <color rgb="FFD9D9D9"/>
      </left>
      <right/>
      <top/>
      <bottom style="medium">
        <color rgb="FFD9D9D9"/>
      </bottom>
      <diagonal/>
    </border>
    <border>
      <left/>
      <right/>
      <top/>
      <bottom style="medium">
        <color rgb="FFD9D9D9"/>
      </bottom>
      <diagonal/>
    </border>
    <border>
      <left/>
      <right style="medium">
        <color rgb="FFD9D9D9"/>
      </right>
      <top/>
      <bottom style="medium">
        <color rgb="FFD9D9D9"/>
      </bottom>
      <diagonal/>
    </border>
    <border>
      <left style="medium">
        <color rgb="FFD9D9D9"/>
      </left>
      <right style="medium">
        <color rgb="FFD9D9D9"/>
      </right>
      <top/>
      <bottom style="medium">
        <color rgb="FFD9D9D9"/>
      </bottom>
      <diagonal/>
    </border>
    <border>
      <left style="medium">
        <color rgb="FFD9D9D9"/>
      </left>
      <right style="medium">
        <color rgb="FFD9D9D9"/>
      </right>
      <top style="medium">
        <color rgb="FFD9D9D9"/>
      </top>
      <bottom/>
      <diagonal/>
    </border>
    <border>
      <left style="medium">
        <color rgb="FFD9D9D9"/>
      </left>
      <right/>
      <top/>
      <bottom/>
      <diagonal/>
    </border>
  </borders>
  <cellStyleXfs count="1">
    <xf numFmtId="0" fontId="0" fillId="0" borderId="0"/>
  </cellStyleXfs>
  <cellXfs count="58">
    <xf numFmtId="0" fontId="0" fillId="0" borderId="0" xfId="0"/>
    <xf numFmtId="0" fontId="1" fillId="0" borderId="0" xfId="0" applyFont="1" applyAlignment="1">
      <alignment vertical="center"/>
    </xf>
    <xf numFmtId="0" fontId="5" fillId="2" borderId="5" xfId="0" applyFont="1" applyFill="1" applyBorder="1" applyAlignment="1">
      <alignment horizontal="center" vertical="center" wrapText="1"/>
    </xf>
    <xf numFmtId="0" fontId="5" fillId="3" borderId="6" xfId="0" applyFont="1" applyFill="1" applyBorder="1" applyAlignment="1">
      <alignment vertical="center"/>
    </xf>
    <xf numFmtId="0" fontId="5" fillId="3" borderId="5" xfId="0" applyFont="1" applyFill="1" applyBorder="1" applyAlignment="1">
      <alignment horizontal="justify" vertical="center" wrapText="1"/>
    </xf>
    <xf numFmtId="0" fontId="4" fillId="3" borderId="5" xfId="0" applyFont="1" applyFill="1" applyBorder="1" applyAlignment="1">
      <alignment vertical="center" wrapText="1"/>
    </xf>
    <xf numFmtId="0" fontId="4" fillId="4" borderId="6" xfId="0" applyFont="1" applyFill="1" applyBorder="1" applyAlignment="1">
      <alignment vertical="center"/>
    </xf>
    <xf numFmtId="0" fontId="4" fillId="4" borderId="5" xfId="0" applyFont="1" applyFill="1" applyBorder="1" applyAlignment="1">
      <alignment vertical="center" wrapText="1"/>
    </xf>
    <xf numFmtId="0" fontId="4" fillId="0" borderId="6" xfId="0" applyFont="1" applyBorder="1" applyAlignment="1">
      <alignment vertical="center"/>
    </xf>
    <xf numFmtId="0" fontId="4" fillId="0" borderId="5" xfId="0" applyFont="1" applyBorder="1" applyAlignment="1">
      <alignment vertical="center" wrapText="1"/>
    </xf>
    <xf numFmtId="0" fontId="1" fillId="0" borderId="6" xfId="0" applyFont="1" applyBorder="1" applyAlignment="1">
      <alignment vertical="top"/>
    </xf>
    <xf numFmtId="0" fontId="5" fillId="0" borderId="5" xfId="0" applyFont="1" applyBorder="1" applyAlignment="1">
      <alignment horizontal="right" vertical="center" wrapText="1"/>
    </xf>
    <xf numFmtId="3" fontId="4" fillId="0" borderId="5" xfId="0" applyNumberFormat="1" applyFont="1" applyBorder="1" applyAlignment="1">
      <alignment horizontal="right" vertical="center" wrapText="1"/>
    </xf>
    <xf numFmtId="3" fontId="4" fillId="0" borderId="0" xfId="0" applyNumberFormat="1" applyFont="1" applyAlignment="1">
      <alignment horizontal="right" vertical="center" wrapText="1"/>
    </xf>
    <xf numFmtId="0" fontId="3" fillId="0" borderId="3" xfId="0" applyFont="1" applyBorder="1" applyAlignment="1">
      <alignment vertical="center"/>
    </xf>
    <xf numFmtId="0" fontId="6" fillId="0" borderId="0" xfId="0" applyFont="1" applyAlignment="1">
      <alignment horizontal="justify" vertical="center"/>
    </xf>
    <xf numFmtId="0" fontId="3" fillId="0" borderId="0" xfId="0" applyFont="1" applyAlignment="1">
      <alignment vertical="center"/>
    </xf>
    <xf numFmtId="164" fontId="4" fillId="0" borderId="5" xfId="0" applyNumberFormat="1" applyFont="1" applyBorder="1" applyAlignment="1">
      <alignment horizontal="right" vertical="center" wrapText="1"/>
    </xf>
    <xf numFmtId="164" fontId="4" fillId="0" borderId="0" xfId="0" applyNumberFormat="1" applyFont="1" applyAlignment="1">
      <alignment horizontal="right" vertical="center" wrapText="1"/>
    </xf>
    <xf numFmtId="164" fontId="4" fillId="4" borderId="5" xfId="0" applyNumberFormat="1" applyFont="1" applyFill="1" applyBorder="1" applyAlignment="1">
      <alignment vertical="center" wrapText="1"/>
    </xf>
    <xf numFmtId="164" fontId="4" fillId="4" borderId="0" xfId="0" applyNumberFormat="1" applyFont="1" applyFill="1" applyAlignment="1">
      <alignment vertical="center" wrapText="1"/>
    </xf>
    <xf numFmtId="164" fontId="4" fillId="3" borderId="5" xfId="0" applyNumberFormat="1" applyFont="1" applyFill="1" applyBorder="1" applyAlignment="1">
      <alignment vertical="center" wrapText="1"/>
    </xf>
    <xf numFmtId="164" fontId="5" fillId="0" borderId="5" xfId="0" applyNumberFormat="1" applyFont="1" applyBorder="1" applyAlignment="1">
      <alignment horizontal="right" vertical="center" wrapText="1"/>
    </xf>
    <xf numFmtId="165" fontId="0" fillId="0" borderId="0" xfId="0" applyNumberFormat="1"/>
    <xf numFmtId="164" fontId="0" fillId="0" borderId="0" xfId="0" applyNumberFormat="1"/>
    <xf numFmtId="164" fontId="4" fillId="6" borderId="5" xfId="0" applyNumberFormat="1" applyFont="1" applyFill="1" applyBorder="1" applyAlignment="1">
      <alignment horizontal="center" vertical="center" wrapText="1"/>
    </xf>
    <xf numFmtId="164" fontId="4" fillId="5" borderId="5" xfId="0" applyNumberFormat="1" applyFont="1" applyFill="1" applyBorder="1" applyAlignment="1">
      <alignment horizontal="center" vertical="center" wrapText="1"/>
    </xf>
    <xf numFmtId="164" fontId="4" fillId="7" borderId="5" xfId="0" applyNumberFormat="1"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xf numFmtId="0" fontId="6" fillId="0" borderId="0" xfId="0" applyFont="1"/>
    <xf numFmtId="0" fontId="6" fillId="0" borderId="0" xfId="0" applyFont="1" applyAlignment="1">
      <alignment vertical="center" wrapText="1"/>
    </xf>
    <xf numFmtId="0" fontId="6" fillId="0" borderId="0" xfId="0" applyFont="1" applyAlignment="1">
      <alignment wrapText="1"/>
    </xf>
    <xf numFmtId="165" fontId="6" fillId="0" borderId="0" xfId="0" applyNumberFormat="1" applyFont="1"/>
    <xf numFmtId="0" fontId="6" fillId="0" borderId="0" xfId="0" applyFont="1" applyAlignment="1">
      <alignment horizontal="center" vertical="center"/>
    </xf>
    <xf numFmtId="0" fontId="7" fillId="0" borderId="0" xfId="0" applyFont="1" applyAlignment="1">
      <alignment horizontal="center"/>
    </xf>
    <xf numFmtId="0" fontId="6" fillId="0" borderId="0" xfId="0" applyFont="1" applyAlignment="1">
      <alignment vertical="center"/>
    </xf>
    <xf numFmtId="0" fontId="0" fillId="0" borderId="0" xfId="0" applyAlignment="1">
      <alignment horizontal="center"/>
    </xf>
    <xf numFmtId="0" fontId="7" fillId="0" borderId="0" xfId="0" applyFont="1" applyAlignment="1">
      <alignment vertical="center"/>
    </xf>
    <xf numFmtId="0" fontId="0" fillId="0" borderId="0" xfId="0" applyAlignment="1">
      <alignment vertical="center"/>
    </xf>
    <xf numFmtId="15" fontId="6" fillId="0" borderId="0" xfId="0" applyNumberFormat="1" applyFont="1" applyAlignment="1">
      <alignment horizontal="center" vertical="center"/>
    </xf>
    <xf numFmtId="17" fontId="6" fillId="0" borderId="0" xfId="0" applyNumberFormat="1" applyFont="1" applyAlignment="1">
      <alignment horizontal="center"/>
    </xf>
    <xf numFmtId="0" fontId="9" fillId="0" borderId="0" xfId="0" applyFont="1" applyAlignment="1">
      <alignment horizontal="center"/>
    </xf>
    <xf numFmtId="0" fontId="7" fillId="0" borderId="0" xfId="0" applyFont="1" applyAlignment="1">
      <alignment horizontal="center" vertical="center"/>
    </xf>
    <xf numFmtId="0" fontId="0" fillId="0" borderId="0" xfId="0" applyAlignment="1">
      <alignment horizontal="center" vertical="center"/>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4" fillId="2" borderId="7" xfId="0" applyFont="1" applyFill="1" applyBorder="1" applyAlignment="1">
      <alignment vertical="center"/>
    </xf>
    <xf numFmtId="0" fontId="4" fillId="2" borderId="6" xfId="0" applyFont="1" applyFill="1" applyBorder="1" applyAlignment="1">
      <alignment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vertical="center" wrapText="1"/>
    </xf>
  </cellXfs>
  <cellStyles count="1">
    <cellStyle name="Normal" xfId="0" builtinId="0"/>
  </cellStyles>
  <dxfs count="0"/>
  <tableStyles count="0" defaultTableStyle="TableStyleMedium2" defaultPivotStyle="PivotStyleLight16"/>
  <colors>
    <mruColors>
      <color rgb="FFFFFD78"/>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65C02-2A4C-4E4C-A3D7-84FF43D77EB4}">
  <dimension ref="A1:I28"/>
  <sheetViews>
    <sheetView tabSelected="1" zoomScale="117" zoomScaleNormal="117" workbookViewId="0">
      <selection activeCell="A2" sqref="A2:E26"/>
    </sheetView>
  </sheetViews>
  <sheetFormatPr baseColWidth="10" defaultRowHeight="16" x14ac:dyDescent="0.2"/>
  <cols>
    <col min="1" max="1" width="10.6640625" customWidth="1"/>
    <col min="2" max="2" width="66.5" customWidth="1"/>
    <col min="7" max="7" width="28.6640625" customWidth="1"/>
    <col min="8" max="8" width="14" bestFit="1" customWidth="1"/>
  </cols>
  <sheetData>
    <row r="1" spans="1:9" ht="17" thickBot="1" x14ac:dyDescent="0.25">
      <c r="A1" s="1"/>
    </row>
    <row r="2" spans="1:9" x14ac:dyDescent="0.2">
      <c r="A2" s="49" t="s">
        <v>0</v>
      </c>
      <c r="B2" s="50"/>
    </row>
    <row r="3" spans="1:9" ht="17" thickBot="1" x14ac:dyDescent="0.25">
      <c r="A3" s="51" t="s">
        <v>1</v>
      </c>
      <c r="B3" s="52"/>
      <c r="C3" s="14" t="s">
        <v>1</v>
      </c>
      <c r="D3" s="16"/>
    </row>
    <row r="4" spans="1:9" ht="25" customHeight="1" thickBot="1" x14ac:dyDescent="0.25">
      <c r="A4" s="53"/>
      <c r="B4" s="45" t="s">
        <v>2</v>
      </c>
      <c r="C4" s="45" t="s">
        <v>38</v>
      </c>
      <c r="D4" s="45" t="s">
        <v>54</v>
      </c>
      <c r="E4" s="45" t="s">
        <v>52</v>
      </c>
    </row>
    <row r="5" spans="1:9" ht="17" thickBot="1" x14ac:dyDescent="0.25">
      <c r="A5" s="54"/>
      <c r="B5" s="46"/>
      <c r="C5" s="46"/>
      <c r="D5" s="46"/>
      <c r="E5" s="46"/>
      <c r="G5" s="47">
        <v>2026</v>
      </c>
      <c r="H5" s="48"/>
      <c r="I5" s="45" t="s">
        <v>52</v>
      </c>
    </row>
    <row r="6" spans="1:9" ht="17" thickBot="1" x14ac:dyDescent="0.25">
      <c r="A6" s="3" t="s">
        <v>3</v>
      </c>
      <c r="B6" s="4" t="s">
        <v>4</v>
      </c>
      <c r="C6" s="5"/>
      <c r="D6" s="5"/>
      <c r="G6" s="2" t="s">
        <v>32</v>
      </c>
      <c r="H6" s="2" t="s">
        <v>59</v>
      </c>
      <c r="I6" s="46"/>
    </row>
    <row r="7" spans="1:9" ht="25" thickBot="1" x14ac:dyDescent="0.25">
      <c r="A7" s="6" t="s">
        <v>5</v>
      </c>
      <c r="B7" s="7" t="s">
        <v>6</v>
      </c>
      <c r="C7" s="7"/>
      <c r="D7" s="7"/>
    </row>
    <row r="8" spans="1:9" ht="17" thickBot="1" x14ac:dyDescent="0.25">
      <c r="A8" s="8" t="s">
        <v>7</v>
      </c>
      <c r="B8" s="9" t="s">
        <v>8</v>
      </c>
      <c r="C8" s="17">
        <v>5000</v>
      </c>
      <c r="D8" s="17">
        <v>5000</v>
      </c>
      <c r="E8" s="27" t="s">
        <v>62</v>
      </c>
    </row>
    <row r="9" spans="1:9" ht="17" thickBot="1" x14ac:dyDescent="0.25">
      <c r="A9" s="8" t="s">
        <v>9</v>
      </c>
      <c r="B9" s="9" t="s">
        <v>10</v>
      </c>
      <c r="C9" s="17">
        <v>35000</v>
      </c>
      <c r="D9" s="17">
        <v>35000</v>
      </c>
      <c r="E9" s="27" t="s">
        <v>62</v>
      </c>
      <c r="G9" s="12" t="s">
        <v>33</v>
      </c>
      <c r="H9" s="23">
        <f>SUM(D8:D9)</f>
        <v>40000</v>
      </c>
      <c r="I9" s="27" t="s">
        <v>62</v>
      </c>
    </row>
    <row r="10" spans="1:9" ht="17" thickBot="1" x14ac:dyDescent="0.25">
      <c r="A10" s="8" t="s">
        <v>11</v>
      </c>
      <c r="B10" s="9" t="s">
        <v>12</v>
      </c>
      <c r="C10" s="17">
        <v>17000</v>
      </c>
      <c r="D10" s="17">
        <f>C10</f>
        <v>17000</v>
      </c>
      <c r="E10" s="26" t="s">
        <v>60</v>
      </c>
      <c r="G10" s="12" t="s">
        <v>53</v>
      </c>
      <c r="H10" s="23">
        <f>D10</f>
        <v>17000</v>
      </c>
      <c r="I10" s="26" t="s">
        <v>60</v>
      </c>
    </row>
    <row r="11" spans="1:9" ht="17" thickBot="1" x14ac:dyDescent="0.25">
      <c r="A11" s="8" t="s">
        <v>13</v>
      </c>
      <c r="B11" s="9" t="s">
        <v>14</v>
      </c>
      <c r="C11" s="17">
        <v>3500</v>
      </c>
      <c r="D11" s="18">
        <v>2000</v>
      </c>
      <c r="E11" s="26" t="s">
        <v>60</v>
      </c>
      <c r="G11" s="12" t="s">
        <v>34</v>
      </c>
      <c r="H11" s="23">
        <f>D11</f>
        <v>2000</v>
      </c>
      <c r="I11" s="26" t="s">
        <v>60</v>
      </c>
    </row>
    <row r="12" spans="1:9" ht="17" thickBot="1" x14ac:dyDescent="0.25">
      <c r="A12" s="6" t="s">
        <v>15</v>
      </c>
      <c r="B12" s="7" t="s">
        <v>16</v>
      </c>
      <c r="C12" s="19"/>
      <c r="D12" s="20"/>
      <c r="G12" s="12" t="s">
        <v>55</v>
      </c>
      <c r="H12" s="24">
        <f>D13</f>
        <v>20000</v>
      </c>
      <c r="I12" s="27" t="s">
        <v>62</v>
      </c>
    </row>
    <row r="13" spans="1:9" ht="17" thickBot="1" x14ac:dyDescent="0.25">
      <c r="A13" s="8" t="s">
        <v>7</v>
      </c>
      <c r="B13" s="9" t="s">
        <v>17</v>
      </c>
      <c r="C13" s="17">
        <v>20000</v>
      </c>
      <c r="D13" s="17">
        <v>20000</v>
      </c>
      <c r="E13" s="27" t="s">
        <v>62</v>
      </c>
      <c r="G13" s="12" t="s">
        <v>56</v>
      </c>
      <c r="H13" s="23">
        <f>SUM(D14:D16, D22)</f>
        <v>40000</v>
      </c>
      <c r="I13" s="26" t="s">
        <v>60</v>
      </c>
    </row>
    <row r="14" spans="1:9" ht="17" thickBot="1" x14ac:dyDescent="0.25">
      <c r="A14" s="8" t="s">
        <v>9</v>
      </c>
      <c r="B14" s="9" t="s">
        <v>18</v>
      </c>
      <c r="C14" s="17">
        <v>10000</v>
      </c>
      <c r="D14" s="17">
        <v>10000</v>
      </c>
      <c r="E14" s="26" t="s">
        <v>60</v>
      </c>
      <c r="G14" s="12" t="s">
        <v>58</v>
      </c>
      <c r="H14" s="23">
        <f>D21</f>
        <v>20000</v>
      </c>
      <c r="I14" s="25" t="s">
        <v>61</v>
      </c>
    </row>
    <row r="15" spans="1:9" ht="17" thickBot="1" x14ac:dyDescent="0.25">
      <c r="A15" s="8" t="s">
        <v>11</v>
      </c>
      <c r="B15" s="9" t="s">
        <v>19</v>
      </c>
      <c r="C15" s="17">
        <v>10000</v>
      </c>
      <c r="D15" s="17">
        <v>10000</v>
      </c>
      <c r="E15" s="26" t="s">
        <v>60</v>
      </c>
      <c r="G15" s="12" t="s">
        <v>35</v>
      </c>
      <c r="H15" s="23">
        <f>D18</f>
        <v>2500</v>
      </c>
      <c r="I15" s="25" t="s">
        <v>61</v>
      </c>
    </row>
    <row r="16" spans="1:9" ht="17" thickBot="1" x14ac:dyDescent="0.25">
      <c r="A16" s="8" t="s">
        <v>13</v>
      </c>
      <c r="B16" s="9" t="s">
        <v>20</v>
      </c>
      <c r="C16" s="17">
        <v>5000</v>
      </c>
      <c r="D16" s="17">
        <v>10000</v>
      </c>
      <c r="E16" s="26" t="s">
        <v>60</v>
      </c>
      <c r="G16" s="12" t="s">
        <v>36</v>
      </c>
      <c r="H16" s="23">
        <f>D25</f>
        <v>8500</v>
      </c>
      <c r="I16" s="27" t="s">
        <v>62</v>
      </c>
    </row>
    <row r="17" spans="1:8" ht="17" thickBot="1" x14ac:dyDescent="0.25">
      <c r="A17" s="6" t="s">
        <v>21</v>
      </c>
      <c r="B17" s="7" t="s">
        <v>22</v>
      </c>
      <c r="C17" s="19"/>
      <c r="D17" s="19"/>
      <c r="H17" s="23"/>
    </row>
    <row r="18" spans="1:8" ht="25" thickBot="1" x14ac:dyDescent="0.25">
      <c r="A18" s="8" t="s">
        <v>7</v>
      </c>
      <c r="B18" s="9" t="s">
        <v>57</v>
      </c>
      <c r="C18" s="17">
        <v>2500</v>
      </c>
      <c r="D18" s="17">
        <v>2500</v>
      </c>
      <c r="E18" s="25" t="s">
        <v>61</v>
      </c>
      <c r="G18" s="13" t="s">
        <v>31</v>
      </c>
      <c r="H18" s="23">
        <f>SUM(H9:H16)</f>
        <v>150000</v>
      </c>
    </row>
    <row r="19" spans="1:8" ht="17" thickBot="1" x14ac:dyDescent="0.25">
      <c r="A19" s="3" t="s">
        <v>23</v>
      </c>
      <c r="B19" s="4" t="s">
        <v>24</v>
      </c>
      <c r="C19" s="21"/>
      <c r="D19" s="21"/>
    </row>
    <row r="20" spans="1:8" ht="25" thickBot="1" x14ac:dyDescent="0.25">
      <c r="A20" s="6" t="s">
        <v>5</v>
      </c>
      <c r="B20" s="7" t="s">
        <v>25</v>
      </c>
      <c r="C20" s="19"/>
      <c r="D20" s="19"/>
    </row>
    <row r="21" spans="1:8" ht="17" thickBot="1" x14ac:dyDescent="0.25">
      <c r="A21" s="8" t="s">
        <v>7</v>
      </c>
      <c r="B21" s="9" t="s">
        <v>26</v>
      </c>
      <c r="C21" s="17">
        <v>25000</v>
      </c>
      <c r="D21" s="17">
        <v>20000</v>
      </c>
      <c r="E21" s="25" t="s">
        <v>61</v>
      </c>
    </row>
    <row r="22" spans="1:8" ht="17" thickBot="1" x14ac:dyDescent="0.25">
      <c r="A22" s="8" t="s">
        <v>9</v>
      </c>
      <c r="B22" s="9" t="s">
        <v>27</v>
      </c>
      <c r="C22" s="17">
        <v>5000</v>
      </c>
      <c r="D22" s="17">
        <v>10000</v>
      </c>
      <c r="E22" s="26" t="s">
        <v>60</v>
      </c>
    </row>
    <row r="23" spans="1:8" ht="17" thickBot="1" x14ac:dyDescent="0.25">
      <c r="A23" s="8" t="s">
        <v>11</v>
      </c>
      <c r="B23" s="9" t="s">
        <v>28</v>
      </c>
      <c r="C23" s="17">
        <v>5000</v>
      </c>
      <c r="D23" s="17"/>
    </row>
    <row r="24" spans="1:8" ht="25" thickBot="1" x14ac:dyDescent="0.25">
      <c r="A24" s="6" t="s">
        <v>15</v>
      </c>
      <c r="B24" s="7" t="s">
        <v>29</v>
      </c>
      <c r="C24" s="19" t="s">
        <v>1</v>
      </c>
      <c r="D24" s="19" t="s">
        <v>1</v>
      </c>
    </row>
    <row r="25" spans="1:8" ht="17" thickBot="1" x14ac:dyDescent="0.25">
      <c r="A25" s="8" t="s">
        <v>7</v>
      </c>
      <c r="B25" s="9" t="s">
        <v>30</v>
      </c>
      <c r="C25" s="17">
        <v>7000</v>
      </c>
      <c r="D25" s="17">
        <v>8500</v>
      </c>
      <c r="E25" s="27" t="s">
        <v>62</v>
      </c>
    </row>
    <row r="26" spans="1:8" ht="17" thickBot="1" x14ac:dyDescent="0.25">
      <c r="A26" s="10"/>
      <c r="B26" s="11" t="s">
        <v>31</v>
      </c>
      <c r="C26" s="22">
        <f>SUM(C8:C25)</f>
        <v>150000</v>
      </c>
      <c r="D26" s="22">
        <f>SUM(D8:D25)</f>
        <v>150000</v>
      </c>
    </row>
    <row r="27" spans="1:8" x14ac:dyDescent="0.2">
      <c r="A27" s="1"/>
    </row>
    <row r="28" spans="1:8" x14ac:dyDescent="0.2">
      <c r="A28" s="1"/>
    </row>
  </sheetData>
  <mergeCells count="9">
    <mergeCell ref="E4:E5"/>
    <mergeCell ref="D4:D5"/>
    <mergeCell ref="G5:H5"/>
    <mergeCell ref="I5:I6"/>
    <mergeCell ref="A2:B2"/>
    <mergeCell ref="A3:B3"/>
    <mergeCell ref="A4:A5"/>
    <mergeCell ref="B4:B5"/>
    <mergeCell ref="C4:C5"/>
  </mergeCells>
  <pageMargins left="0.7" right="0.7" top="0.75" bottom="0.75" header="0.3" footer="0.3"/>
  <pageSetup paperSize="9" orientation="portrait" horizontalDpi="0" verticalDpi="0"/>
  <ignoredErrors>
    <ignoredError sqref="H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D46B5-35AC-2F4E-870F-23E7106247CF}">
  <dimension ref="A1:P14"/>
  <sheetViews>
    <sheetView zoomScale="77" zoomScaleNormal="77" workbookViewId="0">
      <selection activeCell="D25" sqref="D25"/>
    </sheetView>
  </sheetViews>
  <sheetFormatPr baseColWidth="10" defaultRowHeight="16" x14ac:dyDescent="0.2"/>
  <cols>
    <col min="1" max="3" width="63.5" customWidth="1"/>
    <col min="4" max="4" width="85.6640625" customWidth="1"/>
    <col min="5" max="5" width="81.83203125" style="39" customWidth="1"/>
    <col min="6" max="6" width="26.83203125" bestFit="1" customWidth="1"/>
    <col min="7" max="7" width="28.83203125" style="44" bestFit="1" customWidth="1"/>
    <col min="8" max="8" width="38.6640625" bestFit="1" customWidth="1"/>
    <col min="9" max="9" width="17.5" bestFit="1" customWidth="1"/>
    <col min="10" max="10" width="24.33203125" style="37" bestFit="1" customWidth="1"/>
    <col min="11" max="11" width="15.1640625" bestFit="1" customWidth="1"/>
    <col min="12" max="12" width="8.5" hidden="1" customWidth="1"/>
    <col min="13" max="14" width="0" hidden="1" customWidth="1"/>
    <col min="15" max="15" width="30" bestFit="1" customWidth="1"/>
    <col min="16" max="16" width="139.1640625" bestFit="1" customWidth="1"/>
  </cols>
  <sheetData>
    <row r="1" spans="1:16" s="30" customFormat="1" ht="15" x14ac:dyDescent="0.2">
      <c r="A1" s="29" t="s">
        <v>47</v>
      </c>
      <c r="B1" s="29" t="s">
        <v>48</v>
      </c>
      <c r="C1" s="29" t="s">
        <v>75</v>
      </c>
      <c r="D1" s="29" t="s">
        <v>74</v>
      </c>
      <c r="E1" s="38" t="s">
        <v>72</v>
      </c>
      <c r="F1" s="29" t="s">
        <v>39</v>
      </c>
      <c r="G1" s="43" t="s">
        <v>95</v>
      </c>
      <c r="H1" s="29" t="s">
        <v>40</v>
      </c>
      <c r="I1" s="29" t="s">
        <v>78</v>
      </c>
      <c r="J1" s="35" t="s">
        <v>41</v>
      </c>
      <c r="K1" s="29" t="s">
        <v>42</v>
      </c>
      <c r="L1" s="29"/>
      <c r="M1" s="29"/>
      <c r="O1" s="29" t="s">
        <v>43</v>
      </c>
      <c r="P1" s="29" t="s">
        <v>44</v>
      </c>
    </row>
    <row r="2" spans="1:16" s="30" customFormat="1" ht="49" thickBot="1" x14ac:dyDescent="0.25">
      <c r="A2" s="55" t="s">
        <v>65</v>
      </c>
      <c r="B2" s="56" t="s">
        <v>73</v>
      </c>
      <c r="C2" s="55" t="s">
        <v>76</v>
      </c>
      <c r="D2" s="56" t="s">
        <v>45</v>
      </c>
      <c r="E2" s="36" t="s">
        <v>63</v>
      </c>
      <c r="F2" s="32" t="s">
        <v>83</v>
      </c>
      <c r="G2" s="28" t="s">
        <v>90</v>
      </c>
      <c r="H2" s="26" t="s">
        <v>60</v>
      </c>
      <c r="I2" s="34" t="s">
        <v>79</v>
      </c>
      <c r="J2" s="34" t="s">
        <v>77</v>
      </c>
      <c r="K2" s="33">
        <f>'OTGA-SG IV-V (IODE-28)'!H10</f>
        <v>17000</v>
      </c>
      <c r="L2" s="33" t="str">
        <f>'OTGA-SG IV-V (IODE-28)'!I10</f>
        <v>HIGH</v>
      </c>
      <c r="M2" s="29"/>
      <c r="N2" s="29"/>
      <c r="O2" s="31" t="s">
        <v>98</v>
      </c>
      <c r="P2" s="31" t="s">
        <v>101</v>
      </c>
    </row>
    <row r="3" spans="1:16" s="30" customFormat="1" ht="65" thickBot="1" x14ac:dyDescent="0.25">
      <c r="A3" s="55"/>
      <c r="B3" s="56"/>
      <c r="C3" s="55"/>
      <c r="D3" s="56"/>
      <c r="E3" s="31" t="s">
        <v>17</v>
      </c>
      <c r="F3" s="32" t="s">
        <v>82</v>
      </c>
      <c r="G3" s="28" t="s">
        <v>91</v>
      </c>
      <c r="H3" s="27" t="s">
        <v>62</v>
      </c>
      <c r="I3" s="40">
        <v>46235</v>
      </c>
      <c r="J3" s="40">
        <v>46326</v>
      </c>
      <c r="K3" s="33">
        <f>'OTGA-SG IV-V (IODE-28)'!H12</f>
        <v>20000</v>
      </c>
      <c r="L3" s="33" t="str">
        <f>'OTGA-SG IV-V (IODE-28)'!I12</f>
        <v>MEDIUM</v>
      </c>
      <c r="O3" s="30" t="s">
        <v>96</v>
      </c>
      <c r="P3" s="30" t="s">
        <v>102</v>
      </c>
    </row>
    <row r="4" spans="1:16" s="30" customFormat="1" ht="81" thickBot="1" x14ac:dyDescent="0.25">
      <c r="A4" s="57" t="s">
        <v>66</v>
      </c>
      <c r="B4" s="56"/>
      <c r="C4" s="55"/>
      <c r="D4" s="31" t="s">
        <v>49</v>
      </c>
      <c r="E4" s="31" t="s">
        <v>64</v>
      </c>
      <c r="F4" s="32" t="s">
        <v>84</v>
      </c>
      <c r="G4" s="28" t="s">
        <v>91</v>
      </c>
      <c r="H4" s="26" t="s">
        <v>60</v>
      </c>
      <c r="I4" s="40">
        <v>46143</v>
      </c>
      <c r="J4" s="40">
        <v>46356</v>
      </c>
      <c r="K4" s="33">
        <f>'OTGA-SG IV-V (IODE-28)'!H13</f>
        <v>40000</v>
      </c>
      <c r="L4" s="33" t="str">
        <f>'OTGA-SG IV-V (IODE-28)'!I13</f>
        <v>HIGH</v>
      </c>
      <c r="O4" s="31" t="s">
        <v>100</v>
      </c>
      <c r="P4" s="30" t="s">
        <v>103</v>
      </c>
    </row>
    <row r="5" spans="1:16" s="30" customFormat="1" ht="33" thickBot="1" x14ac:dyDescent="0.25">
      <c r="A5" s="57"/>
      <c r="B5" s="56"/>
      <c r="C5" s="55"/>
      <c r="D5" s="15" t="s">
        <v>46</v>
      </c>
      <c r="E5" s="31" t="s">
        <v>37</v>
      </c>
      <c r="F5" s="32" t="s">
        <v>85</v>
      </c>
      <c r="G5" s="34" t="s">
        <v>92</v>
      </c>
      <c r="H5" s="27" t="s">
        <v>62</v>
      </c>
      <c r="I5" s="34" t="s">
        <v>81</v>
      </c>
      <c r="J5" s="34" t="s">
        <v>81</v>
      </c>
      <c r="K5" s="33">
        <f>'OTGA-SG IV-V (IODE-28)'!H9</f>
        <v>40000</v>
      </c>
      <c r="L5" s="33" t="str">
        <f>'OTGA-SG IV-V (IODE-28)'!I9</f>
        <v>MEDIUM</v>
      </c>
      <c r="O5" s="30" t="s">
        <v>99</v>
      </c>
      <c r="P5" s="30" t="s">
        <v>104</v>
      </c>
    </row>
    <row r="6" spans="1:16" s="30" customFormat="1" ht="49" thickBot="1" x14ac:dyDescent="0.25">
      <c r="A6" s="31" t="s">
        <v>68</v>
      </c>
      <c r="B6" s="56"/>
      <c r="C6" s="55"/>
      <c r="D6" s="28" t="s">
        <v>50</v>
      </c>
      <c r="E6" s="31" t="s">
        <v>70</v>
      </c>
      <c r="F6" s="30" t="s">
        <v>86</v>
      </c>
      <c r="G6" s="34" t="s">
        <v>93</v>
      </c>
      <c r="H6" s="25" t="s">
        <v>61</v>
      </c>
      <c r="J6" s="40" t="s">
        <v>80</v>
      </c>
      <c r="K6" s="33">
        <f>'OTGA-SG IV-V (IODE-28)'!H14</f>
        <v>20000</v>
      </c>
      <c r="L6" s="33" t="str">
        <f>'OTGA-SG IV-V (IODE-28)'!I14</f>
        <v>LOW</v>
      </c>
      <c r="O6" s="30" t="s">
        <v>96</v>
      </c>
      <c r="P6" s="30" t="s">
        <v>105</v>
      </c>
    </row>
    <row r="7" spans="1:16" s="30" customFormat="1" ht="33" thickBot="1" x14ac:dyDescent="0.25">
      <c r="A7" s="56" t="s">
        <v>69</v>
      </c>
      <c r="B7" s="56"/>
      <c r="C7" s="55"/>
      <c r="D7" s="56" t="s">
        <v>51</v>
      </c>
      <c r="E7" s="31" t="s">
        <v>30</v>
      </c>
      <c r="F7" s="32" t="s">
        <v>87</v>
      </c>
      <c r="G7" s="34" t="s">
        <v>93</v>
      </c>
      <c r="H7" s="27" t="s">
        <v>62</v>
      </c>
      <c r="I7" s="34" t="s">
        <v>79</v>
      </c>
      <c r="J7" s="34" t="s">
        <v>77</v>
      </c>
      <c r="K7" s="33">
        <f>'OTGA-SG IV-V (IODE-28)'!H16</f>
        <v>8500</v>
      </c>
      <c r="L7" s="33" t="str">
        <f>'OTGA-SG IV-V (IODE-28)'!I16</f>
        <v>MEDIUM</v>
      </c>
      <c r="O7" s="30" t="s">
        <v>96</v>
      </c>
      <c r="P7" s="30" t="s">
        <v>106</v>
      </c>
    </row>
    <row r="8" spans="1:16" s="30" customFormat="1" ht="33" thickBot="1" x14ac:dyDescent="0.25">
      <c r="A8" s="56"/>
      <c r="B8" s="56"/>
      <c r="C8" s="55"/>
      <c r="D8" s="56"/>
      <c r="E8" s="31" t="s">
        <v>71</v>
      </c>
      <c r="F8" s="32" t="s">
        <v>88</v>
      </c>
      <c r="G8" s="34" t="s">
        <v>94</v>
      </c>
      <c r="H8" s="26" t="s">
        <v>60</v>
      </c>
      <c r="I8" s="41">
        <v>46113</v>
      </c>
      <c r="J8" s="41">
        <v>46113</v>
      </c>
      <c r="K8" s="33">
        <f>'OTGA-SG IV-V (IODE-28)'!H11</f>
        <v>2000</v>
      </c>
      <c r="L8" s="33" t="str">
        <f>'OTGA-SG IV-V (IODE-28)'!I11</f>
        <v>HIGH</v>
      </c>
      <c r="O8" s="30" t="s">
        <v>97</v>
      </c>
      <c r="P8" s="30" t="s">
        <v>107</v>
      </c>
    </row>
    <row r="9" spans="1:16" ht="49" thickBot="1" x14ac:dyDescent="0.25">
      <c r="A9" s="56"/>
      <c r="B9" s="56"/>
      <c r="C9" s="55"/>
      <c r="D9" s="56"/>
      <c r="E9" s="31" t="s">
        <v>67</v>
      </c>
      <c r="F9" s="32" t="s">
        <v>89</v>
      </c>
      <c r="G9" s="34" t="s">
        <v>94</v>
      </c>
      <c r="H9" s="25" t="s">
        <v>61</v>
      </c>
      <c r="I9" s="34" t="s">
        <v>79</v>
      </c>
      <c r="J9" s="34" t="s">
        <v>77</v>
      </c>
      <c r="K9" s="23">
        <f>'OTGA-SG IV-V (IODE-28)'!H15</f>
        <v>2500</v>
      </c>
      <c r="L9" s="23" t="str">
        <f>'OTGA-SG IV-V (IODE-28)'!I15</f>
        <v>LOW</v>
      </c>
      <c r="O9" s="30" t="s">
        <v>96</v>
      </c>
      <c r="P9" s="30" t="s">
        <v>108</v>
      </c>
    </row>
    <row r="11" spans="1:16" x14ac:dyDescent="0.2">
      <c r="J11" s="42" t="s">
        <v>31</v>
      </c>
      <c r="K11" s="23">
        <f>SUM(K2:K9)</f>
        <v>150000</v>
      </c>
    </row>
    <row r="14" spans="1:16" x14ac:dyDescent="0.2">
      <c r="K14" s="23"/>
    </row>
  </sheetData>
  <mergeCells count="7">
    <mergeCell ref="A2:A3"/>
    <mergeCell ref="A7:A9"/>
    <mergeCell ref="D7:D9"/>
    <mergeCell ref="B2:B9"/>
    <mergeCell ref="C2:C9"/>
    <mergeCell ref="A4:A5"/>
    <mergeCell ref="D2:D3"/>
  </mergeCells>
  <pageMargins left="0.7" right="0.7" top="0.75" bottom="0.75" header="0.3" footer="0.3"/>
  <pageSetup paperSize="9" orientation="portrait" horizontalDpi="0" verticalDpi="0"/>
</worksheet>
</file>

<file path=docMetadata/LabelInfo.xml><?xml version="1.0" encoding="utf-8"?>
<clbl:labelList xmlns:clbl="http://schemas.microsoft.com/office/2020/mipLabelMetadata">
  <clbl:label id="{f8e024d6-51f2-471b-ac2c-b1117d65062e}" enabled="1" method="Standard" siteId="{1d4fae52-39b3-4bfa-b0b3-022956b11194}"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OTGA-SG IV-V (IODE-28)</vt:lpstr>
      <vt:lpstr>Workplan linked to 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Mazzuco, Ana Carolina</dc:creator>
  <cp:lastModifiedBy>Mazzuco, Ana Carolina</cp:lastModifiedBy>
  <dcterms:created xsi:type="dcterms:W3CDTF">2024-11-28T13:11:08Z</dcterms:created>
  <dcterms:modified xsi:type="dcterms:W3CDTF">2026-01-15T11:28:40Z</dcterms:modified>
</cp:coreProperties>
</file>